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ER PUBBLICAZIONE\REPORT PER PUBB GENNAIO DICEMBRE\"/>
    </mc:Choice>
  </mc:AlternateContent>
  <xr:revisionPtr revIDLastSave="0" documentId="13_ncr:1_{6C18D68E-B99E-436D-A7B6-DE84A333D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zioni e Regioni" sheetId="1" r:id="rId1"/>
  </sheets>
  <definedNames>
    <definedName name="_xlnm.Print_Area" localSheetId="0">'Nazioni e Regioni'!$X$1:$AD$13</definedName>
    <definedName name="_xlnm.Print_Titles" localSheetId="0">'Nazioni e Regioni'!$18:$19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3" i="1" l="1"/>
  <c r="D103" i="1"/>
  <c r="E103" i="1"/>
  <c r="F103" i="1"/>
  <c r="G103" i="1"/>
  <c r="B103" i="1"/>
  <c r="C43" i="1"/>
  <c r="D43" i="1"/>
  <c r="E43" i="1"/>
  <c r="B43" i="1"/>
  <c r="L4" i="1"/>
  <c r="K1" i="1"/>
  <c r="N3" i="1"/>
  <c r="N2" i="1"/>
  <c r="N8" i="1"/>
  <c r="B14" i="1" l="1"/>
  <c r="B16" i="1" l="1"/>
  <c r="B11" i="1"/>
  <c r="G101" i="1" l="1"/>
  <c r="F101" i="1"/>
  <c r="G40" i="1"/>
  <c r="G41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F40" i="1"/>
  <c r="F41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G21" i="1"/>
  <c r="F21" i="1"/>
  <c r="F43" i="1" l="1"/>
  <c r="G43" i="1"/>
</calcChain>
</file>

<file path=xl/sharedStrings.xml><?xml version="1.0" encoding="utf-8"?>
<sst xmlns="http://schemas.openxmlformats.org/spreadsheetml/2006/main" count="110" uniqueCount="106">
  <si>
    <t>Piemonte</t>
  </si>
  <si>
    <t>Valle d'Aosta</t>
  </si>
  <si>
    <t>Lombardia</t>
  </si>
  <si>
    <t>Veneto</t>
  </si>
  <si>
    <t>Friuli-Venezia-Giulia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</si>
  <si>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</si>
  <si>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</si>
  <si>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</si>
  <si>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</si>
  <si>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</si>
  <si>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</si>
  <si>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</si>
  <si>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</si>
  <si>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</si>
  <si>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</si>
  <si>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</si>
  <si>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</si>
  <si>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</si>
  <si>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</si>
  <si>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Bolzano</t>
  </si>
  <si>
    <t>Trento</t>
  </si>
  <si>
    <t>Francia</t>
  </si>
  <si>
    <t>Paesi Bassi</t>
  </si>
  <si>
    <t>Germania</t>
  </si>
  <si>
    <t>Regno Unito</t>
  </si>
  <si>
    <t>Irlanda</t>
  </si>
  <si>
    <t>Danimarca</t>
  </si>
  <si>
    <t>Grecia</t>
  </si>
  <si>
    <t>Portogallo</t>
  </si>
  <si>
    <t>Spagna</t>
  </si>
  <si>
    <t>Belgio</t>
  </si>
  <si>
    <t>Lussemburgo</t>
  </si>
  <si>
    <t>Islanda</t>
  </si>
  <si>
    <t>Norvegia</t>
  </si>
  <si>
    <t>Svezia</t>
  </si>
  <si>
    <t>Finlandia</t>
  </si>
  <si>
    <t>Svizzera (incluso Liechtenstein)</t>
  </si>
  <si>
    <t>Austria</t>
  </si>
  <si>
    <t>Malta</t>
  </si>
  <si>
    <t>Turchia</t>
  </si>
  <si>
    <t>Estonia</t>
  </si>
  <si>
    <t>Lettonia</t>
  </si>
  <si>
    <t>Lituania</t>
  </si>
  <si>
    <t>Polonia</t>
  </si>
  <si>
    <t>Repubblica Ceca</t>
  </si>
  <si>
    <t>Slovacchia</t>
  </si>
  <si>
    <t>Ungheria</t>
  </si>
  <si>
    <t>Romania</t>
  </si>
  <si>
    <t>Bulgaria</t>
  </si>
  <si>
    <t>Ucraina</t>
  </si>
  <si>
    <t>Russia</t>
  </si>
  <si>
    <t>Slovenia</t>
  </si>
  <si>
    <t>Croazia</t>
  </si>
  <si>
    <t>Altri Paesi Europei</t>
  </si>
  <si>
    <t>Egitto</t>
  </si>
  <si>
    <t>Altri Paesi Africa Mediterranea</t>
  </si>
  <si>
    <t>Altri Paesi dell' Africa</t>
  </si>
  <si>
    <t>Sud Africa</t>
  </si>
  <si>
    <t>Stati Uniti d'America</t>
  </si>
  <si>
    <t>Canada</t>
  </si>
  <si>
    <t>Altri Paesi o territori Nord- Americani.</t>
  </si>
  <si>
    <t>Messico</t>
  </si>
  <si>
    <t>Venezuela</t>
  </si>
  <si>
    <t>Brasile</t>
  </si>
  <si>
    <t>Argentina</t>
  </si>
  <si>
    <t>Altri Paesi Centro - Sud America</t>
  </si>
  <si>
    <t>Cipro</t>
  </si>
  <si>
    <t>Israele</t>
  </si>
  <si>
    <t>India</t>
  </si>
  <si>
    <t>Cina</t>
  </si>
  <si>
    <t>Corea del Sud</t>
  </si>
  <si>
    <t>Giappone</t>
  </si>
  <si>
    <t>Altri Paesi Asia Occidentale</t>
  </si>
  <si>
    <t>Altri Paesi dell'Asia</t>
  </si>
  <si>
    <t>Non Specificato</t>
  </si>
  <si>
    <t>Australia</t>
  </si>
  <si>
    <t>Nuova Zelanda</t>
  </si>
  <si>
    <t>Altri Paesi o territori Oceania</t>
  </si>
  <si>
    <t>Arrivi</t>
  </si>
  <si>
    <t>Presenze</t>
  </si>
  <si>
    <t>Esercizi Alberghieri</t>
  </si>
  <si>
    <t>Esercizi Extralberghieri</t>
  </si>
  <si>
    <t>Totale Complessivo</t>
  </si>
  <si>
    <t xml:space="preserve">
Residenza</t>
  </si>
  <si>
    <t>GIUNTA REGIONALE</t>
  </si>
  <si>
    <t>Dipartimento sviluppo economico</t>
  </si>
  <si>
    <t>Settore turismo, cooperazione territoriale europea  e cooperazione allo sviluppo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</si>
  <si>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</si>
  <si>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</si>
  <si>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</si>
  <si>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</si>
  <si>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DATI PROVVISORI - Osservatorio Regionale del Turismo (Fonte Strutture Ricettive)</t>
  </si>
  <si>
    <t>(in relazione al mese di riferimento per il periodo selezionato)</t>
  </si>
  <si>
    <t>RISPONDENTI</t>
  </si>
  <si>
    <t>N° Strutture Rispondenti</t>
  </si>
  <si>
    <t>Totale Strutture Aperte</t>
  </si>
  <si>
    <t>Rispondenti = strutture aperte/strutture con almeno 1 risposta</t>
  </si>
  <si>
    <t>DATA DI ESTRAZIONE</t>
  </si>
  <si>
    <t>PERIODO DI ANALISI</t>
  </si>
  <si>
    <t>Gennaio</t>
  </si>
  <si>
    <t>Dicembre</t>
  </si>
  <si>
    <t>78,88%</t>
  </si>
  <si>
    <t>13/03/2026 09:56:49</t>
  </si>
  <si>
    <t>TOTALE ITALIANI</t>
  </si>
  <si>
    <t>TOTALE STRANIERI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</si>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</sst>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name val="Times New Roman"/>
      <family val="1"/>
    </font>
    <font>
      <i/>
      <sz val="22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6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Arial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i/>
      <sz val="11"/>
      <color theme="1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3" fontId="11" fillId="0" borderId="0" xfId="0" applyNumberFormat="1" applyFont="1"/>
    <xf numFmtId="3" fontId="11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left"/>
    </xf>
    <xf numFmtId="0" fontId="8" fillId="0" borderId="0" xfId="1" applyFont="1"/>
    <xf numFmtId="0" fontId="7" fillId="0" borderId="0" xfId="1" applyFont="1"/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0" applyFont="1"/>
    <xf numFmtId="0" fontId="2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0" xfId="2" applyFont="1"/>
    <xf numFmtId="0" fontId="12" fillId="0" borderId="0" xfId="0" applyFont="1"/>
    <xf numFmtId="0" fontId="15" fillId="0" borderId="0" xfId="0" applyFont="1"/>
    <xf numFmtId="0" fontId="16" fillId="0" borderId="0" xfId="1" applyFont="1"/>
    <xf numFmtId="0" fontId="16" fillId="0" borderId="0" xfId="2" applyFont="1"/>
    <xf numFmtId="0" fontId="16" fillId="0" borderId="0" xfId="2" applyFont="1" applyAlignment="1">
      <alignment vertical="center"/>
    </xf>
    <xf numFmtId="0" fontId="17" fillId="0" borderId="0" xfId="0" applyFont="1"/>
    <xf numFmtId="0" fontId="18" fillId="0" borderId="0" xfId="1" applyFont="1" applyAlignment="1">
      <alignment horizontal="left"/>
    </xf>
    <xf numFmtId="0" fontId="15" fillId="0" borderId="0" xfId="0" applyFont="1" applyAlignment="1">
      <alignment horizontal="right"/>
    </xf>
    <xf numFmtId="0" fontId="0" fillId="0" borderId="0" xfId="0"/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1" fillId="0" borderId="0" xfId="0" applyFont="1"/>
    <xf numFmtId="3" fontId="0" fillId="0" borderId="0" xfId="0" applyNumberFormat="1"/>
    <xf numFmtId="0" fontId="14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Normale" xfId="0" builtinId="0"/>
    <cellStyle name="Normale 2" xfId="1" xr:uid="{00000000-0005-0000-0000-000001000000}"/>
    <cellStyle name="Normale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142875</xdr:rowOff>
    </xdr:from>
    <xdr:to>
      <xdr:col>0</xdr:col>
      <xdr:colOff>1777670</xdr:colOff>
      <xdr:row>3</xdr:row>
      <xdr:rowOff>83377</xdr:rowOff>
    </xdr:to>
    <xdr:pic>
      <xdr:nvPicPr>
        <xdr:cNvPr id="2" name="Immagine 1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58D636E2-1FFA-4AE6-85DA-1A434B63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1615745" cy="540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847725</xdr:colOff>
      <xdr:row>22</xdr:row>
      <xdr:rowOff>0</xdr:rowOff>
    </xdr:from>
    <xdr:to>
      <xdr:col>14</xdr:col>
      <xdr:colOff>85725</xdr:colOff>
      <xdr:row>33</xdr:row>
      <xdr:rowOff>76200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CC1901D-A0B4-42F2-97A6-65AFDB3E33D6}"/>
            </a:ext>
          </a:extLst>
        </xdr:cNvPr>
        <xdr:cNvSpPr txBox="1"/>
      </xdr:nvSpPr>
      <xdr:spPr>
        <a:xfrm>
          <a:off x="7877175" y="4505325"/>
          <a:ext cx="6724650" cy="227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3"/>
  <sheetViews>
    <sheetView tabSelected="1" workbookViewId="0">
      <selection activeCell="J17" sqref="J17"/>
    </sheetView>
  </sheetViews>
  <sheetFormatPr defaultRowHeight="15" x14ac:dyDescent="0.25"/>
  <cols>
    <col min="1" max="1" width="35.42578125" customWidth="1"/>
    <col min="2" max="2" width="10.140625" bestFit="1" customWidth="1"/>
    <col min="3" max="3" width="13.5703125" customWidth="1"/>
    <col min="4" max="4" width="12" customWidth="1"/>
    <col min="5" max="5" width="10.28515625" customWidth="1"/>
    <col min="6" max="6" width="11.5703125" customWidth="1"/>
    <col min="7" max="7" width="12.42578125" customWidth="1"/>
    <col min="8" max="8" width="35.42578125" bestFit="1" customWidth="1"/>
    <col min="9" max="10" width="12.140625" customWidth="1"/>
    <col min="11" max="11" width="11.42578125" customWidth="1"/>
    <col min="12" max="12" width="14.85546875" customWidth="1"/>
    <col min="13" max="13" width="13.28515625" customWidth="1"/>
    <col min="14" max="14" width="13" customWidth="1"/>
    <col min="15" max="15" width="4.42578125" customWidth="1"/>
    <col min="16" max="16" width="35.42578125" customWidth="1"/>
    <col min="17" max="17" width="10.28515625" customWidth="1"/>
    <col min="18" max="18" width="13.85546875" customWidth="1"/>
    <col min="19" max="19" width="12.28515625" customWidth="1"/>
    <col min="20" max="20" width="13.7109375" customWidth="1"/>
    <col min="21" max="21" width="11" customWidth="1"/>
    <col min="22" max="22" width="16.140625" customWidth="1"/>
    <col min="23" max="23" width="5.42578125" customWidth="1"/>
    <col min="24" max="24" width="35.42578125" customWidth="1"/>
    <col min="25" max="25" width="13.7109375" bestFit="1" customWidth="1"/>
    <col min="26" max="26" width="12.140625" customWidth="1"/>
    <col min="29" max="29" width="14.85546875" bestFit="1" customWidth="1"/>
    <col min="30" max="30" width="13.7109375" bestFit="1" customWidth="1"/>
    <col min="31" max="31" width="5" customWidth="1"/>
  </cols>
  <sheetData>
    <row r="1" spans="1:27" s="12" customFormat="1" ht="15.75" x14ac:dyDescent="0.25">
      <c r="B1" s="7" t="s">
        <v>84</v>
      </c>
      <c r="C1" s="9"/>
      <c r="D1" s="10"/>
      <c r="E1" s="10"/>
      <c r="F1" s="11"/>
      <c r="G1" s="11"/>
      <c r="H1" s="7"/>
      <c r="I1" s="21">
        <v>2025</v>
      </c>
      <c r="J1" s="9"/>
      <c r="K1" s="29">
        <f>I1</f>
        <v>2025</v>
      </c>
      <c r="L1" s="20" t="s">
        <v>93</v>
      </c>
      <c r="N1" s="26" t="s">
        <v>101</v>
      </c>
      <c r="O1" s="24">
        <v>13881</v>
      </c>
      <c r="P1" s="25">
        <v>17597</v>
      </c>
      <c r="Q1" s="21">
        <v>8457</v>
      </c>
      <c r="R1" s="29"/>
      <c r="S1" s="20"/>
      <c r="U1" s="26"/>
      <c r="V1" s="28"/>
      <c r="W1" s="24"/>
      <c r="X1" s="25">
        <v>7474</v>
      </c>
      <c r="Y1" s="8"/>
      <c r="Z1" s="9"/>
      <c r="AA1" s="10"/>
    </row>
    <row r="2" spans="1:27" s="12" customFormat="1" ht="15.75" x14ac:dyDescent="0.25">
      <c r="B2" s="18" t="s">
        <v>85</v>
      </c>
      <c r="C2" s="15"/>
      <c r="D2" s="15"/>
      <c r="E2" s="15"/>
      <c r="F2" s="16"/>
      <c r="G2" s="16"/>
      <c r="H2" s="13"/>
      <c r="I2" s="22">
        <v>2024</v>
      </c>
      <c r="J2" s="15"/>
      <c r="K2" s="15"/>
      <c r="L2" s="20" t="s">
        <v>94</v>
      </c>
      <c r="N2" s="20">
        <f>O1</f>
        <v>13881</v>
      </c>
      <c r="P2" s="13"/>
      <c r="Q2" s="14"/>
      <c r="R2" s="15"/>
      <c r="S2" s="20"/>
      <c r="U2" s="20"/>
      <c r="V2" s="20"/>
      <c r="X2" s="13"/>
      <c r="Y2" s="14"/>
      <c r="Z2" s="15"/>
      <c r="AA2" s="15"/>
    </row>
    <row r="3" spans="1:27" s="12" customFormat="1" ht="15.75" x14ac:dyDescent="0.25">
      <c r="B3" s="13" t="s">
        <v>86</v>
      </c>
      <c r="C3" s="17"/>
      <c r="D3" s="17"/>
      <c r="E3" s="17"/>
      <c r="F3" s="17"/>
      <c r="G3" s="17"/>
      <c r="H3" s="13"/>
      <c r="I3" s="23" t="s">
        <v>99</v>
      </c>
      <c r="J3" s="17"/>
      <c r="K3" s="17"/>
      <c r="L3" s="20" t="s">
        <v>95</v>
      </c>
      <c r="N3" s="20">
        <f>P1</f>
        <v>17597</v>
      </c>
      <c r="P3" s="13"/>
      <c r="Q3" s="17"/>
      <c r="R3" s="17"/>
      <c r="S3" s="20"/>
      <c r="U3" s="20"/>
      <c r="V3" s="20"/>
      <c r="X3" s="13"/>
      <c r="Y3" s="17"/>
      <c r="Z3" s="17"/>
      <c r="AA3" s="17"/>
    </row>
    <row r="4" spans="1:27" s="12" customFormat="1" ht="15.75" x14ac:dyDescent="0.25">
      <c r="B4" s="13" t="s">
        <v>87</v>
      </c>
      <c r="C4" s="17"/>
      <c r="D4" s="17"/>
      <c r="E4" s="17"/>
      <c r="F4" s="17"/>
      <c r="G4" s="17"/>
      <c r="H4" s="13"/>
      <c r="I4" s="23" t="s">
        <v>100</v>
      </c>
      <c r="J4" s="17"/>
      <c r="K4" s="17"/>
      <c r="L4" s="20" t="str">
        <f>CONCATENATE("Di cui ANNUALI n. ", Q1, " e STAGIONALI n. ", P1-Q1)</f>
        <v>Di cui ANNUALI n. 8457 e STAGIONALI n. 9140</v>
      </c>
      <c r="P4" s="13"/>
      <c r="Q4" s="17"/>
      <c r="R4" s="17"/>
      <c r="S4" s="20"/>
      <c r="X4" s="13"/>
      <c r="Y4" s="17"/>
      <c r="Z4" s="17"/>
      <c r="AA4" s="17"/>
    </row>
    <row r="5" spans="1:27" s="12" customFormat="1" ht="15.75" x14ac:dyDescent="0.25">
      <c r="B5" s="13" t="s">
        <v>88</v>
      </c>
      <c r="C5" s="17"/>
      <c r="D5" s="17"/>
      <c r="E5" s="17"/>
      <c r="F5" s="17"/>
      <c r="G5" s="17"/>
      <c r="H5" s="13"/>
      <c r="I5" s="17"/>
      <c r="J5" s="17"/>
      <c r="K5" s="17"/>
      <c r="L5" s="20" t="s">
        <v>96</v>
      </c>
      <c r="P5" s="13"/>
      <c r="Q5" s="17"/>
      <c r="R5" s="17"/>
      <c r="S5" s="20"/>
      <c r="X5" s="13"/>
      <c r="Y5" s="17"/>
      <c r="Z5" s="17"/>
      <c r="AA5" s="17"/>
    </row>
    <row r="6" spans="1:27" s="12" customFormat="1" ht="15.75" x14ac:dyDescent="0.25">
      <c r="B6" s="13" t="s">
        <v>89</v>
      </c>
      <c r="C6" s="17"/>
      <c r="D6" s="17"/>
      <c r="E6" s="17"/>
      <c r="F6" s="17"/>
      <c r="G6" s="17"/>
      <c r="H6" s="13"/>
      <c r="I6" s="17"/>
      <c r="J6" s="17"/>
      <c r="K6" s="17"/>
      <c r="L6" s="17"/>
      <c r="P6" s="13"/>
      <c r="Q6" s="17"/>
      <c r="R6" s="17"/>
      <c r="S6" s="17"/>
      <c r="X6" s="13"/>
      <c r="Y6" s="17"/>
      <c r="Z6" s="17"/>
      <c r="AA6" s="17"/>
    </row>
    <row r="7" spans="1:27" s="12" customFormat="1" ht="15.75" x14ac:dyDescent="0.25">
      <c r="B7" s="13" t="s">
        <v>90</v>
      </c>
      <c r="C7" s="17"/>
      <c r="D7" s="17"/>
      <c r="E7" s="17"/>
      <c r="F7" s="17"/>
      <c r="G7" s="17"/>
      <c r="H7" s="13"/>
      <c r="I7" s="17"/>
      <c r="J7" s="17"/>
      <c r="K7" s="17"/>
      <c r="L7" s="20" t="s">
        <v>97</v>
      </c>
      <c r="N7" s="20" t="s">
        <v>102</v>
      </c>
      <c r="P7" s="13"/>
      <c r="Q7" s="17"/>
      <c r="R7" s="17"/>
      <c r="S7" s="17"/>
      <c r="X7" s="13"/>
      <c r="Y7" s="17"/>
      <c r="Z7" s="17"/>
      <c r="AA7" s="17"/>
    </row>
    <row r="8" spans="1:27" s="12" customFormat="1" ht="15.75" x14ac:dyDescent="0.25">
      <c r="B8" s="17"/>
      <c r="C8" s="17"/>
      <c r="D8" s="17"/>
      <c r="E8" s="17"/>
      <c r="F8" s="17"/>
      <c r="G8" s="17"/>
      <c r="H8" s="13"/>
      <c r="I8" s="17"/>
      <c r="J8" s="17"/>
      <c r="K8" s="17"/>
      <c r="L8" s="20" t="s">
        <v>98</v>
      </c>
      <c r="N8" s="20" t="str">
        <f>CONCATENATE(I3, "/", I4)</f>
        <v>Gennaio/Dicembre</v>
      </c>
      <c r="P8" s="13"/>
      <c r="Q8" s="17"/>
      <c r="R8" s="17"/>
      <c r="S8" s="17"/>
      <c r="X8" s="13"/>
      <c r="Y8" s="17"/>
      <c r="Z8" s="17"/>
      <c r="AA8" s="17"/>
    </row>
    <row r="9" spans="1:27" s="12" customFormat="1" ht="15.75" x14ac:dyDescent="0.25">
      <c r="A9" s="19" t="s">
        <v>105</v>
      </c>
      <c r="B9" s="17"/>
      <c r="C9" s="17"/>
      <c r="D9" s="17"/>
      <c r="E9" s="17"/>
      <c r="F9" s="17"/>
      <c r="G9" s="17"/>
      <c r="H9" s="13"/>
      <c r="I9" s="17"/>
      <c r="J9" s="17"/>
      <c r="K9" s="17"/>
      <c r="P9" s="13"/>
      <c r="Q9" s="17"/>
      <c r="R9" s="17"/>
      <c r="S9" s="17"/>
      <c r="X9" s="13"/>
      <c r="Y9" s="17"/>
      <c r="Z9" s="17"/>
      <c r="AA9" s="17"/>
    </row>
    <row r="10" spans="1:27" s="12" customFormat="1" ht="18" x14ac:dyDescent="0.25">
      <c r="A10" s="13"/>
      <c r="B10" s="34" t="s">
        <v>91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17"/>
      <c r="R10" s="17"/>
      <c r="S10" s="17"/>
      <c r="X10" s="13"/>
      <c r="Y10" s="17"/>
      <c r="Z10" s="17"/>
      <c r="AA10" s="17"/>
    </row>
    <row r="11" spans="1:27" s="12" customFormat="1" ht="18.75" x14ac:dyDescent="0.3">
      <c r="A11" s="13"/>
      <c r="B11" s="32" t="str">
        <f>CONCATENATE("Movimento turistico Regione Marche per nazionalità di provenienza - Confronto dati ", I3, " / ", I4, " ", I1, " / ", I2)</f>
        <v>Movimento turistico Regione Marche per nazionalità di provenienza - Confronto dati Gennaio / Dicembre 2025 / 2024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/>
      <c r="R11"/>
      <c r="S11"/>
      <c r="T11"/>
      <c r="U11"/>
      <c r="X11" s="13"/>
      <c r="Y11" s="17"/>
      <c r="Z11" s="17"/>
      <c r="AA11" s="17"/>
    </row>
    <row r="12" spans="1:27" s="12" customFormat="1" ht="18.75" x14ac:dyDescent="0.3">
      <c r="A12" s="13"/>
      <c r="B12" s="32" t="s">
        <v>92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/>
      <c r="R12"/>
      <c r="S12"/>
      <c r="T12"/>
      <c r="U12"/>
      <c r="X12" s="13"/>
      <c r="Y12" s="17"/>
      <c r="Z12" s="17"/>
      <c r="AA12" s="17"/>
    </row>
    <row r="13" spans="1:27" ht="14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7" ht="20.100000000000001" customHeight="1" x14ac:dyDescent="0.25">
      <c r="A14" s="5"/>
      <c r="B14" s="37" t="str">
        <f>CONCATENATE("Periodo ", I3, "/", I4)</f>
        <v>Periodo Gennaio/Dicembre</v>
      </c>
      <c r="C14" s="37"/>
      <c r="D14" s="37"/>
      <c r="E14" s="37"/>
      <c r="F14" s="37"/>
      <c r="G14" s="37"/>
    </row>
    <row r="15" spans="1:27" ht="14.25" customHeight="1" x14ac:dyDescent="0.25">
      <c r="A15" s="5"/>
      <c r="B15" s="5"/>
      <c r="C15" s="5"/>
      <c r="D15" s="5"/>
      <c r="E15" s="5"/>
      <c r="F15" s="5"/>
      <c r="G15" s="5"/>
    </row>
    <row r="16" spans="1:27" ht="18.75" x14ac:dyDescent="0.25">
      <c r="B16" s="35" t="str">
        <f>CONCATENATE("Anno ", I1)</f>
        <v>Anno 2025</v>
      </c>
      <c r="C16" s="35"/>
      <c r="D16" s="35"/>
      <c r="E16" s="35"/>
      <c r="F16" s="35"/>
      <c r="G16" s="35"/>
    </row>
    <row r="17" spans="1:7" ht="12" customHeight="1" x14ac:dyDescent="0.25">
      <c r="B17" s="6"/>
      <c r="C17" s="6"/>
      <c r="D17" s="6"/>
      <c r="E17" s="6"/>
      <c r="F17" s="6"/>
      <c r="G17" s="6"/>
    </row>
    <row r="18" spans="1:7" x14ac:dyDescent="0.25">
      <c r="B18" s="36" t="s">
        <v>80</v>
      </c>
      <c r="C18" s="36"/>
      <c r="D18" s="36" t="s">
        <v>81</v>
      </c>
      <c r="E18" s="36"/>
      <c r="F18" s="36" t="s">
        <v>82</v>
      </c>
      <c r="G18" s="36"/>
    </row>
    <row r="19" spans="1:7" ht="17.25" customHeight="1" x14ac:dyDescent="0.25">
      <c r="A19" s="2" t="s">
        <v>83</v>
      </c>
      <c r="B19" s="1" t="s">
        <v>78</v>
      </c>
      <c r="C19" s="1" t="s">
        <v>79</v>
      </c>
      <c r="D19" s="1" t="s">
        <v>78</v>
      </c>
      <c r="E19" s="1" t="s">
        <v>79</v>
      </c>
      <c r="F19" s="1" t="s">
        <v>78</v>
      </c>
      <c r="G19" s="1" t="s">
        <v>79</v>
      </c>
    </row>
    <row r="21" spans="1:7" ht="15.75" x14ac:dyDescent="0.25">
      <c r="A21" t="s">
        <v>0</v>
      </c>
      <c r="B21" s="3">
        <v>73443</v>
      </c>
      <c r="C21" s="3">
        <v>244521</v>
      </c>
      <c r="D21" s="3">
        <v>56986</v>
      </c>
      <c r="E21" s="3">
        <v>347109</v>
      </c>
      <c r="F21" s="3">
        <f>B21+D21</f>
        <v>130429</v>
      </c>
      <c r="G21" s="3">
        <f>C21+E21</f>
        <v>591630</v>
      </c>
    </row>
    <row r="22" spans="1:7" ht="15.75" x14ac:dyDescent="0.25">
      <c r="A22" t="s">
        <v>1</v>
      </c>
      <c r="B22" s="3">
        <v>1657</v>
      </c>
      <c r="C22" s="3">
        <v>6016</v>
      </c>
      <c r="D22" s="3">
        <v>1681</v>
      </c>
      <c r="E22" s="3">
        <v>11329</v>
      </c>
      <c r="F22" s="3">
        <f t="shared" ref="F22:F87" si="0">B22+D22</f>
        <v>3338</v>
      </c>
      <c r="G22" s="3">
        <f t="shared" ref="G22:G87" si="1">C22+E22</f>
        <v>17345</v>
      </c>
    </row>
    <row r="23" spans="1:7" ht="15.75" x14ac:dyDescent="0.25">
      <c r="A23" t="s">
        <v>2</v>
      </c>
      <c r="B23" s="3">
        <v>287448</v>
      </c>
      <c r="C23" s="3">
        <v>1028653</v>
      </c>
      <c r="D23" s="3">
        <v>213796</v>
      </c>
      <c r="E23" s="3">
        <v>1378594</v>
      </c>
      <c r="F23" s="3">
        <f t="shared" si="0"/>
        <v>501244</v>
      </c>
      <c r="G23" s="3">
        <f t="shared" si="1"/>
        <v>2407247</v>
      </c>
    </row>
    <row r="24" spans="1:7" ht="15.75" x14ac:dyDescent="0.25">
      <c r="A24" t="s">
        <v>3</v>
      </c>
      <c r="B24" s="3">
        <v>109558</v>
      </c>
      <c r="C24" s="3">
        <v>303123</v>
      </c>
      <c r="D24" s="3">
        <v>84793</v>
      </c>
      <c r="E24" s="3">
        <v>374772</v>
      </c>
      <c r="F24" s="3">
        <f t="shared" si="0"/>
        <v>194351</v>
      </c>
      <c r="G24" s="3">
        <f t="shared" si="1"/>
        <v>677895</v>
      </c>
    </row>
    <row r="25" spans="1:7" ht="15.75" x14ac:dyDescent="0.25">
      <c r="A25" t="s">
        <v>4</v>
      </c>
      <c r="B25" s="3">
        <v>20673</v>
      </c>
      <c r="C25" s="3">
        <v>50722</v>
      </c>
      <c r="D25" s="3">
        <v>13253</v>
      </c>
      <c r="E25" s="3">
        <v>49865</v>
      </c>
      <c r="F25" s="3">
        <f t="shared" si="0"/>
        <v>33926</v>
      </c>
      <c r="G25" s="3">
        <f t="shared" si="1"/>
        <v>100587</v>
      </c>
    </row>
    <row r="26" spans="1:7" ht="15.75" x14ac:dyDescent="0.25">
      <c r="A26" t="s">
        <v>5</v>
      </c>
      <c r="B26" s="3">
        <v>17384</v>
      </c>
      <c r="C26" s="3">
        <v>40462</v>
      </c>
      <c r="D26" s="3">
        <v>9663</v>
      </c>
      <c r="E26" s="3">
        <v>39790</v>
      </c>
      <c r="F26" s="3">
        <f t="shared" si="0"/>
        <v>27047</v>
      </c>
      <c r="G26" s="3">
        <f t="shared" si="1"/>
        <v>80252</v>
      </c>
    </row>
    <row r="27" spans="1:7" ht="15.75" x14ac:dyDescent="0.25">
      <c r="A27" t="s">
        <v>6</v>
      </c>
      <c r="B27" s="3">
        <v>166279</v>
      </c>
      <c r="C27" s="3">
        <v>488172</v>
      </c>
      <c r="D27" s="3">
        <v>134985</v>
      </c>
      <c r="E27" s="3">
        <v>614586</v>
      </c>
      <c r="F27" s="3">
        <f t="shared" si="0"/>
        <v>301264</v>
      </c>
      <c r="G27" s="3">
        <f t="shared" si="1"/>
        <v>1102758</v>
      </c>
    </row>
    <row r="28" spans="1:7" ht="15.75" x14ac:dyDescent="0.25">
      <c r="A28" t="s">
        <v>7</v>
      </c>
      <c r="B28" s="3">
        <v>76005</v>
      </c>
      <c r="C28" s="3">
        <v>174840</v>
      </c>
      <c r="D28" s="3">
        <v>45327</v>
      </c>
      <c r="E28" s="3">
        <v>179148</v>
      </c>
      <c r="F28" s="3">
        <f t="shared" si="0"/>
        <v>121332</v>
      </c>
      <c r="G28" s="3">
        <f t="shared" si="1"/>
        <v>353988</v>
      </c>
    </row>
    <row r="29" spans="1:7" ht="15.75" x14ac:dyDescent="0.25">
      <c r="A29" t="s">
        <v>8</v>
      </c>
      <c r="B29" s="3">
        <v>72486</v>
      </c>
      <c r="C29" s="3">
        <v>194491</v>
      </c>
      <c r="D29" s="3">
        <v>62934</v>
      </c>
      <c r="E29" s="3">
        <v>442867</v>
      </c>
      <c r="F29" s="3">
        <f t="shared" si="0"/>
        <v>135420</v>
      </c>
      <c r="G29" s="3">
        <f t="shared" si="1"/>
        <v>637358</v>
      </c>
    </row>
    <row r="30" spans="1:7" ht="15.75" x14ac:dyDescent="0.25">
      <c r="A30" t="s">
        <v>9</v>
      </c>
      <c r="B30" s="3">
        <v>92580</v>
      </c>
      <c r="C30" s="3">
        <v>210244</v>
      </c>
      <c r="D30" s="3">
        <v>99271</v>
      </c>
      <c r="E30" s="3">
        <v>768733</v>
      </c>
      <c r="F30" s="3">
        <f t="shared" si="0"/>
        <v>191851</v>
      </c>
      <c r="G30" s="3">
        <f t="shared" si="1"/>
        <v>978977</v>
      </c>
    </row>
    <row r="31" spans="1:7" ht="15.75" x14ac:dyDescent="0.25">
      <c r="A31" t="s">
        <v>10</v>
      </c>
      <c r="B31" s="3">
        <v>181290</v>
      </c>
      <c r="C31" s="3">
        <v>508169</v>
      </c>
      <c r="D31" s="3">
        <v>103211</v>
      </c>
      <c r="E31" s="3">
        <v>433880</v>
      </c>
      <c r="F31" s="3">
        <f t="shared" si="0"/>
        <v>284501</v>
      </c>
      <c r="G31" s="3">
        <f t="shared" si="1"/>
        <v>942049</v>
      </c>
    </row>
    <row r="32" spans="1:7" ht="15.75" x14ac:dyDescent="0.25">
      <c r="A32" t="s">
        <v>11</v>
      </c>
      <c r="B32" s="3">
        <v>57306</v>
      </c>
      <c r="C32" s="3">
        <v>123086</v>
      </c>
      <c r="D32" s="3">
        <v>30058</v>
      </c>
      <c r="E32" s="3">
        <v>98409</v>
      </c>
      <c r="F32" s="3">
        <f t="shared" si="0"/>
        <v>87364</v>
      </c>
      <c r="G32" s="3">
        <f t="shared" si="1"/>
        <v>221495</v>
      </c>
    </row>
    <row r="33" spans="1:7" ht="15.75" x14ac:dyDescent="0.25">
      <c r="A33" t="s">
        <v>12</v>
      </c>
      <c r="B33" s="3">
        <v>10482</v>
      </c>
      <c r="C33" s="3">
        <v>24366</v>
      </c>
      <c r="D33" s="3">
        <v>4538</v>
      </c>
      <c r="E33" s="3">
        <v>15689</v>
      </c>
      <c r="F33" s="3">
        <f t="shared" si="0"/>
        <v>15020</v>
      </c>
      <c r="G33" s="3">
        <f t="shared" si="1"/>
        <v>40055</v>
      </c>
    </row>
    <row r="34" spans="1:7" ht="15.75" x14ac:dyDescent="0.25">
      <c r="A34" t="s">
        <v>13</v>
      </c>
      <c r="B34" s="3">
        <v>78692</v>
      </c>
      <c r="C34" s="3">
        <v>218574</v>
      </c>
      <c r="D34" s="3">
        <v>38688</v>
      </c>
      <c r="E34" s="3">
        <v>184596</v>
      </c>
      <c r="F34" s="3">
        <f t="shared" si="0"/>
        <v>117380</v>
      </c>
      <c r="G34" s="3">
        <f t="shared" si="1"/>
        <v>403170</v>
      </c>
    </row>
    <row r="35" spans="1:7" ht="15.75" x14ac:dyDescent="0.25">
      <c r="A35" t="s">
        <v>14</v>
      </c>
      <c r="B35" s="3">
        <v>92446</v>
      </c>
      <c r="C35" s="3">
        <v>198806</v>
      </c>
      <c r="D35" s="3">
        <v>35372</v>
      </c>
      <c r="E35" s="3">
        <v>122073</v>
      </c>
      <c r="F35" s="3">
        <f t="shared" si="0"/>
        <v>127818</v>
      </c>
      <c r="G35" s="3">
        <f t="shared" si="1"/>
        <v>320879</v>
      </c>
    </row>
    <row r="36" spans="1:7" ht="15.75" x14ac:dyDescent="0.25">
      <c r="A36" t="s">
        <v>15</v>
      </c>
      <c r="B36" s="3">
        <v>10648</v>
      </c>
      <c r="C36" s="3">
        <v>30421</v>
      </c>
      <c r="D36" s="3">
        <v>4775</v>
      </c>
      <c r="E36" s="3">
        <v>20201</v>
      </c>
      <c r="F36" s="3">
        <f t="shared" si="0"/>
        <v>15423</v>
      </c>
      <c r="G36" s="3">
        <f t="shared" si="1"/>
        <v>50622</v>
      </c>
    </row>
    <row r="37" spans="1:7" ht="15.75" x14ac:dyDescent="0.25">
      <c r="A37" t="s">
        <v>16</v>
      </c>
      <c r="B37" s="3">
        <v>14235</v>
      </c>
      <c r="C37" s="3">
        <v>35623</v>
      </c>
      <c r="D37" s="3">
        <v>5658</v>
      </c>
      <c r="E37" s="3">
        <v>19570</v>
      </c>
      <c r="F37" s="3">
        <f t="shared" si="0"/>
        <v>19893</v>
      </c>
      <c r="G37" s="3">
        <f t="shared" si="1"/>
        <v>55193</v>
      </c>
    </row>
    <row r="38" spans="1:7" ht="15.75" x14ac:dyDescent="0.25">
      <c r="A38" t="s">
        <v>17</v>
      </c>
      <c r="B38" s="3">
        <v>25367</v>
      </c>
      <c r="C38" s="3">
        <v>71632</v>
      </c>
      <c r="D38" s="3">
        <v>11359</v>
      </c>
      <c r="E38" s="3">
        <v>49187</v>
      </c>
      <c r="F38" s="3">
        <f t="shared" si="0"/>
        <v>36726</v>
      </c>
      <c r="G38" s="3">
        <f t="shared" si="1"/>
        <v>120819</v>
      </c>
    </row>
    <row r="39" spans="1:7" ht="15.75" x14ac:dyDescent="0.25">
      <c r="A39" t="s">
        <v>18</v>
      </c>
      <c r="B39" s="3">
        <v>7331</v>
      </c>
      <c r="C39" s="3">
        <v>17122</v>
      </c>
      <c r="D39" s="3">
        <v>3201</v>
      </c>
      <c r="E39" s="3">
        <v>10230</v>
      </c>
      <c r="F39" s="3">
        <f t="shared" si="0"/>
        <v>10532</v>
      </c>
      <c r="G39" s="3">
        <f t="shared" si="1"/>
        <v>27352</v>
      </c>
    </row>
    <row r="40" spans="1:7" ht="15.75" x14ac:dyDescent="0.25">
      <c r="A40" t="s">
        <v>19</v>
      </c>
      <c r="B40" s="3">
        <v>10593</v>
      </c>
      <c r="C40" s="3">
        <v>40890</v>
      </c>
      <c r="D40" s="3">
        <v>10008</v>
      </c>
      <c r="E40" s="3">
        <v>54671</v>
      </c>
      <c r="F40" s="3">
        <f t="shared" si="0"/>
        <v>20601</v>
      </c>
      <c r="G40" s="3">
        <f t="shared" si="1"/>
        <v>95561</v>
      </c>
    </row>
    <row r="41" spans="1:7" ht="16.5" thickBot="1" x14ac:dyDescent="0.3">
      <c r="A41" t="s">
        <v>20</v>
      </c>
      <c r="B41" s="4">
        <v>14517</v>
      </c>
      <c r="C41" s="4">
        <v>50709</v>
      </c>
      <c r="D41" s="4">
        <v>14296</v>
      </c>
      <c r="E41" s="4">
        <v>74902</v>
      </c>
      <c r="F41" s="4">
        <f t="shared" si="0"/>
        <v>28813</v>
      </c>
      <c r="G41" s="4">
        <f t="shared" si="1"/>
        <v>125611</v>
      </c>
    </row>
    <row r="42" spans="1:7" s="27" customFormat="1" ht="16.5" thickTop="1" x14ac:dyDescent="0.25">
      <c r="B42" s="3"/>
      <c r="C42" s="3"/>
      <c r="D42" s="3"/>
      <c r="E42" s="3"/>
      <c r="F42" s="3"/>
      <c r="G42" s="3"/>
    </row>
    <row r="43" spans="1:7" s="27" customFormat="1" ht="15.75" x14ac:dyDescent="0.25">
      <c r="A43" s="30" t="s">
        <v>103</v>
      </c>
      <c r="B43" s="3">
        <f>SUM(B21:B42)</f>
        <v>1420420</v>
      </c>
      <c r="C43" s="3">
        <f t="shared" ref="C43:G43" si="2">SUM(C21:C42)</f>
        <v>4060642</v>
      </c>
      <c r="D43" s="3">
        <f t="shared" si="2"/>
        <v>983853</v>
      </c>
      <c r="E43" s="3">
        <f t="shared" si="2"/>
        <v>5290201</v>
      </c>
      <c r="F43" s="3">
        <f t="shared" si="2"/>
        <v>2404273</v>
      </c>
      <c r="G43" s="3">
        <f t="shared" si="2"/>
        <v>9350843</v>
      </c>
    </row>
    <row r="44" spans="1:7" s="27" customFormat="1" ht="15.75" x14ac:dyDescent="0.25">
      <c r="B44" s="3"/>
      <c r="C44" s="3"/>
      <c r="D44" s="3"/>
      <c r="E44" s="3"/>
      <c r="F44" s="3"/>
      <c r="G44" s="3"/>
    </row>
    <row r="45" spans="1:7" ht="15.75" x14ac:dyDescent="0.25">
      <c r="A45" t="s">
        <v>21</v>
      </c>
      <c r="B45" s="3">
        <v>21174</v>
      </c>
      <c r="C45" s="3">
        <v>49794</v>
      </c>
      <c r="D45" s="3">
        <v>16257</v>
      </c>
      <c r="E45" s="3">
        <v>65462</v>
      </c>
      <c r="F45" s="3">
        <f t="shared" si="0"/>
        <v>37431</v>
      </c>
      <c r="G45" s="3">
        <f t="shared" si="1"/>
        <v>115256</v>
      </c>
    </row>
    <row r="46" spans="1:7" ht="15.75" x14ac:dyDescent="0.25">
      <c r="A46" t="s">
        <v>22</v>
      </c>
      <c r="B46" s="3">
        <v>11188</v>
      </c>
      <c r="C46" s="3">
        <v>34154</v>
      </c>
      <c r="D46" s="3">
        <v>39797</v>
      </c>
      <c r="E46" s="3">
        <v>248976</v>
      </c>
      <c r="F46" s="3">
        <f t="shared" si="0"/>
        <v>50985</v>
      </c>
      <c r="G46" s="3">
        <f t="shared" si="1"/>
        <v>283130</v>
      </c>
    </row>
    <row r="47" spans="1:7" ht="15.75" x14ac:dyDescent="0.25">
      <c r="A47" t="s">
        <v>23</v>
      </c>
      <c r="B47" s="3">
        <v>43547</v>
      </c>
      <c r="C47" s="3">
        <v>152787</v>
      </c>
      <c r="D47" s="3">
        <v>66683</v>
      </c>
      <c r="E47" s="3">
        <v>356480</v>
      </c>
      <c r="F47" s="3">
        <f t="shared" si="0"/>
        <v>110230</v>
      </c>
      <c r="G47" s="3">
        <f t="shared" si="1"/>
        <v>509267</v>
      </c>
    </row>
    <row r="48" spans="1:7" ht="15.75" x14ac:dyDescent="0.25">
      <c r="A48" t="s">
        <v>24</v>
      </c>
      <c r="B48" s="3">
        <v>13431</v>
      </c>
      <c r="C48" s="3">
        <v>38877</v>
      </c>
      <c r="D48" s="3">
        <v>12566</v>
      </c>
      <c r="E48" s="3">
        <v>54802</v>
      </c>
      <c r="F48" s="3">
        <f t="shared" si="0"/>
        <v>25997</v>
      </c>
      <c r="G48" s="3">
        <f t="shared" si="1"/>
        <v>93679</v>
      </c>
    </row>
    <row r="49" spans="1:7" ht="15.75" x14ac:dyDescent="0.25">
      <c r="A49" t="s">
        <v>25</v>
      </c>
      <c r="B49" s="3">
        <v>2215</v>
      </c>
      <c r="C49" s="3">
        <v>6845</v>
      </c>
      <c r="D49" s="3">
        <v>1479</v>
      </c>
      <c r="E49" s="3">
        <v>5936</v>
      </c>
      <c r="F49" s="3">
        <f t="shared" si="0"/>
        <v>3694</v>
      </c>
      <c r="G49" s="3">
        <f t="shared" si="1"/>
        <v>12781</v>
      </c>
    </row>
    <row r="50" spans="1:7" ht="15.75" x14ac:dyDescent="0.25">
      <c r="A50" t="s">
        <v>26</v>
      </c>
      <c r="B50" s="3">
        <v>1860</v>
      </c>
      <c r="C50" s="3">
        <v>4884</v>
      </c>
      <c r="D50" s="3">
        <v>2300</v>
      </c>
      <c r="E50" s="3">
        <v>13272</v>
      </c>
      <c r="F50" s="3">
        <f t="shared" si="0"/>
        <v>4160</v>
      </c>
      <c r="G50" s="3">
        <f t="shared" si="1"/>
        <v>18156</v>
      </c>
    </row>
    <row r="51" spans="1:7" ht="15.75" x14ac:dyDescent="0.25">
      <c r="A51" t="s">
        <v>27</v>
      </c>
      <c r="B51" s="3">
        <v>4181</v>
      </c>
      <c r="C51" s="3">
        <v>7480</v>
      </c>
      <c r="D51" s="3">
        <v>1383</v>
      </c>
      <c r="E51" s="3">
        <v>9657</v>
      </c>
      <c r="F51" s="3">
        <f t="shared" si="0"/>
        <v>5564</v>
      </c>
      <c r="G51" s="3">
        <f t="shared" si="1"/>
        <v>17137</v>
      </c>
    </row>
    <row r="52" spans="1:7" ht="15.75" x14ac:dyDescent="0.25">
      <c r="A52" t="s">
        <v>28</v>
      </c>
      <c r="B52" s="3">
        <v>1779</v>
      </c>
      <c r="C52" s="3">
        <v>4569</v>
      </c>
      <c r="D52" s="3">
        <v>802</v>
      </c>
      <c r="E52" s="3">
        <v>3530</v>
      </c>
      <c r="F52" s="3">
        <f t="shared" si="0"/>
        <v>2581</v>
      </c>
      <c r="G52" s="3">
        <f t="shared" si="1"/>
        <v>8099</v>
      </c>
    </row>
    <row r="53" spans="1:7" ht="15.75" x14ac:dyDescent="0.25">
      <c r="A53" t="s">
        <v>29</v>
      </c>
      <c r="B53" s="3">
        <v>9430</v>
      </c>
      <c r="C53" s="3">
        <v>23846</v>
      </c>
      <c r="D53" s="3">
        <v>3910</v>
      </c>
      <c r="E53" s="3">
        <v>14909</v>
      </c>
      <c r="F53" s="3">
        <f t="shared" si="0"/>
        <v>13340</v>
      </c>
      <c r="G53" s="3">
        <f t="shared" si="1"/>
        <v>38755</v>
      </c>
    </row>
    <row r="54" spans="1:7" ht="15.75" x14ac:dyDescent="0.25">
      <c r="A54" t="s">
        <v>30</v>
      </c>
      <c r="B54" s="3">
        <v>10825</v>
      </c>
      <c r="C54" s="3">
        <v>37557</v>
      </c>
      <c r="D54" s="3">
        <v>12884</v>
      </c>
      <c r="E54" s="3">
        <v>70458</v>
      </c>
      <c r="F54" s="3">
        <f t="shared" si="0"/>
        <v>23709</v>
      </c>
      <c r="G54" s="3">
        <f t="shared" si="1"/>
        <v>108015</v>
      </c>
    </row>
    <row r="55" spans="1:7" ht="15.75" x14ac:dyDescent="0.25">
      <c r="A55" t="s">
        <v>31</v>
      </c>
      <c r="B55" s="3">
        <v>1274</v>
      </c>
      <c r="C55" s="3">
        <v>5037</v>
      </c>
      <c r="D55" s="3">
        <v>802</v>
      </c>
      <c r="E55" s="3">
        <v>4482</v>
      </c>
      <c r="F55" s="3">
        <f t="shared" si="0"/>
        <v>2076</v>
      </c>
      <c r="G55" s="3">
        <f t="shared" si="1"/>
        <v>9519</v>
      </c>
    </row>
    <row r="56" spans="1:7" ht="15.75" x14ac:dyDescent="0.25">
      <c r="A56" t="s">
        <v>32</v>
      </c>
      <c r="B56" s="3">
        <v>227</v>
      </c>
      <c r="C56" s="3">
        <v>752</v>
      </c>
      <c r="D56" s="3">
        <v>109</v>
      </c>
      <c r="E56" s="3">
        <v>624</v>
      </c>
      <c r="F56" s="3">
        <f t="shared" si="0"/>
        <v>336</v>
      </c>
      <c r="G56" s="3">
        <f t="shared" si="1"/>
        <v>1376</v>
      </c>
    </row>
    <row r="57" spans="1:7" ht="15.75" x14ac:dyDescent="0.25">
      <c r="A57" t="s">
        <v>33</v>
      </c>
      <c r="B57" s="3">
        <v>1874</v>
      </c>
      <c r="C57" s="3">
        <v>5432</v>
      </c>
      <c r="D57" s="3">
        <v>1333</v>
      </c>
      <c r="E57" s="3">
        <v>6864</v>
      </c>
      <c r="F57" s="3">
        <f t="shared" si="0"/>
        <v>3207</v>
      </c>
      <c r="G57" s="3">
        <f t="shared" si="1"/>
        <v>12296</v>
      </c>
    </row>
    <row r="58" spans="1:7" ht="15.75" x14ac:dyDescent="0.25">
      <c r="A58" t="s">
        <v>34</v>
      </c>
      <c r="B58" s="3">
        <v>3842</v>
      </c>
      <c r="C58" s="3">
        <v>11157</v>
      </c>
      <c r="D58" s="3">
        <v>3998</v>
      </c>
      <c r="E58" s="3">
        <v>19225</v>
      </c>
      <c r="F58" s="3">
        <f t="shared" si="0"/>
        <v>7840</v>
      </c>
      <c r="G58" s="3">
        <f t="shared" si="1"/>
        <v>30382</v>
      </c>
    </row>
    <row r="59" spans="1:7" ht="15.75" x14ac:dyDescent="0.25">
      <c r="A59" t="s">
        <v>35</v>
      </c>
      <c r="B59" s="3">
        <v>1115</v>
      </c>
      <c r="C59" s="3">
        <v>3143</v>
      </c>
      <c r="D59" s="3">
        <v>1051</v>
      </c>
      <c r="E59" s="3">
        <v>5074</v>
      </c>
      <c r="F59" s="3">
        <f t="shared" si="0"/>
        <v>2166</v>
      </c>
      <c r="G59" s="3">
        <f t="shared" si="1"/>
        <v>8217</v>
      </c>
    </row>
    <row r="60" spans="1:7" ht="15.75" x14ac:dyDescent="0.25">
      <c r="A60" t="s">
        <v>36</v>
      </c>
      <c r="B60" s="3">
        <v>26097</v>
      </c>
      <c r="C60" s="3">
        <v>81870</v>
      </c>
      <c r="D60" s="3">
        <v>17996</v>
      </c>
      <c r="E60" s="3">
        <v>80790</v>
      </c>
      <c r="F60" s="3">
        <f t="shared" si="0"/>
        <v>44093</v>
      </c>
      <c r="G60" s="3">
        <f t="shared" si="1"/>
        <v>162660</v>
      </c>
    </row>
    <row r="61" spans="1:7" ht="15.75" x14ac:dyDescent="0.25">
      <c r="A61" t="s">
        <v>37</v>
      </c>
      <c r="B61" s="3">
        <v>11230</v>
      </c>
      <c r="C61" s="3">
        <v>36616</v>
      </c>
      <c r="D61" s="3">
        <v>8940</v>
      </c>
      <c r="E61" s="3">
        <v>40901</v>
      </c>
      <c r="F61" s="3">
        <f t="shared" si="0"/>
        <v>20170</v>
      </c>
      <c r="G61" s="3">
        <f t="shared" si="1"/>
        <v>77517</v>
      </c>
    </row>
    <row r="62" spans="1:7" ht="15.75" x14ac:dyDescent="0.25">
      <c r="A62" t="s">
        <v>38</v>
      </c>
      <c r="B62" s="3">
        <v>534</v>
      </c>
      <c r="C62" s="3">
        <v>1478</v>
      </c>
      <c r="D62" s="3">
        <v>548</v>
      </c>
      <c r="E62" s="3">
        <v>2159</v>
      </c>
      <c r="F62" s="3">
        <f t="shared" si="0"/>
        <v>1082</v>
      </c>
      <c r="G62" s="3">
        <f t="shared" si="1"/>
        <v>3637</v>
      </c>
    </row>
    <row r="63" spans="1:7" ht="15.75" x14ac:dyDescent="0.25">
      <c r="A63" t="s">
        <v>39</v>
      </c>
      <c r="B63" s="3">
        <v>3187</v>
      </c>
      <c r="C63" s="3">
        <v>5840</v>
      </c>
      <c r="D63" s="3">
        <v>794</v>
      </c>
      <c r="E63" s="3">
        <v>5776</v>
      </c>
      <c r="F63" s="3">
        <f t="shared" si="0"/>
        <v>3981</v>
      </c>
      <c r="G63" s="3">
        <f t="shared" si="1"/>
        <v>11616</v>
      </c>
    </row>
    <row r="64" spans="1:7" ht="15.75" x14ac:dyDescent="0.25">
      <c r="A64" t="s">
        <v>40</v>
      </c>
      <c r="B64" s="3">
        <v>329</v>
      </c>
      <c r="C64" s="3">
        <v>739</v>
      </c>
      <c r="D64" s="3">
        <v>419</v>
      </c>
      <c r="E64" s="3">
        <v>1789</v>
      </c>
      <c r="F64" s="3">
        <f t="shared" si="0"/>
        <v>748</v>
      </c>
      <c r="G64" s="3">
        <f t="shared" si="1"/>
        <v>2528</v>
      </c>
    </row>
    <row r="65" spans="1:7" ht="15.75" x14ac:dyDescent="0.25">
      <c r="A65" t="s">
        <v>41</v>
      </c>
      <c r="B65" s="3">
        <v>774</v>
      </c>
      <c r="C65" s="3">
        <v>2369</v>
      </c>
      <c r="D65" s="3">
        <v>390</v>
      </c>
      <c r="E65" s="3">
        <v>1617</v>
      </c>
      <c r="F65" s="3">
        <f t="shared" si="0"/>
        <v>1164</v>
      </c>
      <c r="G65" s="3">
        <f t="shared" si="1"/>
        <v>3986</v>
      </c>
    </row>
    <row r="66" spans="1:7" ht="15.75" x14ac:dyDescent="0.25">
      <c r="A66" t="s">
        <v>42</v>
      </c>
      <c r="B66" s="3">
        <v>1352</v>
      </c>
      <c r="C66" s="3">
        <v>3861</v>
      </c>
      <c r="D66" s="3">
        <v>897</v>
      </c>
      <c r="E66" s="3">
        <v>4039</v>
      </c>
      <c r="F66" s="3">
        <f t="shared" si="0"/>
        <v>2249</v>
      </c>
      <c r="G66" s="3">
        <f t="shared" si="1"/>
        <v>7900</v>
      </c>
    </row>
    <row r="67" spans="1:7" ht="15.75" x14ac:dyDescent="0.25">
      <c r="A67" t="s">
        <v>43</v>
      </c>
      <c r="B67" s="3">
        <v>18492</v>
      </c>
      <c r="C67" s="3">
        <v>40875</v>
      </c>
      <c r="D67" s="3">
        <v>13927</v>
      </c>
      <c r="E67" s="3">
        <v>73279</v>
      </c>
      <c r="F67" s="3">
        <f t="shared" si="0"/>
        <v>32419</v>
      </c>
      <c r="G67" s="3">
        <f t="shared" si="1"/>
        <v>114154</v>
      </c>
    </row>
    <row r="68" spans="1:7" ht="15.75" x14ac:dyDescent="0.25">
      <c r="A68" t="s">
        <v>44</v>
      </c>
      <c r="B68" s="3">
        <v>4433</v>
      </c>
      <c r="C68" s="3">
        <v>17916</v>
      </c>
      <c r="D68" s="3">
        <v>9258</v>
      </c>
      <c r="E68" s="3">
        <v>57615</v>
      </c>
      <c r="F68" s="3">
        <f t="shared" si="0"/>
        <v>13691</v>
      </c>
      <c r="G68" s="3">
        <f t="shared" si="1"/>
        <v>75531</v>
      </c>
    </row>
    <row r="69" spans="1:7" ht="15.75" x14ac:dyDescent="0.25">
      <c r="A69" t="s">
        <v>45</v>
      </c>
      <c r="B69" s="3">
        <v>2025</v>
      </c>
      <c r="C69" s="3">
        <v>5981</v>
      </c>
      <c r="D69" s="3">
        <v>1730</v>
      </c>
      <c r="E69" s="3">
        <v>10637</v>
      </c>
      <c r="F69" s="3">
        <f t="shared" si="0"/>
        <v>3755</v>
      </c>
      <c r="G69" s="3">
        <f t="shared" si="1"/>
        <v>16618</v>
      </c>
    </row>
    <row r="70" spans="1:7" ht="15.75" x14ac:dyDescent="0.25">
      <c r="A70" t="s">
        <v>46</v>
      </c>
      <c r="B70" s="3">
        <v>3420</v>
      </c>
      <c r="C70" s="3">
        <v>11415</v>
      </c>
      <c r="D70" s="3">
        <v>2214</v>
      </c>
      <c r="E70" s="3">
        <v>10424</v>
      </c>
      <c r="F70" s="3">
        <f t="shared" si="0"/>
        <v>5634</v>
      </c>
      <c r="G70" s="3">
        <f t="shared" si="1"/>
        <v>21839</v>
      </c>
    </row>
    <row r="71" spans="1:7" ht="15.75" x14ac:dyDescent="0.25">
      <c r="A71" t="s">
        <v>47</v>
      </c>
      <c r="B71" s="3">
        <v>9428</v>
      </c>
      <c r="C71" s="3">
        <v>30493</v>
      </c>
      <c r="D71" s="3">
        <v>6449</v>
      </c>
      <c r="E71" s="3">
        <v>53680</v>
      </c>
      <c r="F71" s="3">
        <f t="shared" si="0"/>
        <v>15877</v>
      </c>
      <c r="G71" s="3">
        <f t="shared" si="1"/>
        <v>84173</v>
      </c>
    </row>
    <row r="72" spans="1:7" ht="15.75" x14ac:dyDescent="0.25">
      <c r="A72" t="s">
        <v>48</v>
      </c>
      <c r="B72" s="3">
        <v>1492</v>
      </c>
      <c r="C72" s="3">
        <v>7710</v>
      </c>
      <c r="D72" s="3">
        <v>745</v>
      </c>
      <c r="E72" s="3">
        <v>4215</v>
      </c>
      <c r="F72" s="3">
        <f t="shared" si="0"/>
        <v>2237</v>
      </c>
      <c r="G72" s="3">
        <f t="shared" si="1"/>
        <v>11925</v>
      </c>
    </row>
    <row r="73" spans="1:7" ht="15.75" x14ac:dyDescent="0.25">
      <c r="A73" t="s">
        <v>49</v>
      </c>
      <c r="B73" s="3">
        <v>5600</v>
      </c>
      <c r="C73" s="3">
        <v>20694</v>
      </c>
      <c r="D73" s="3">
        <v>4217</v>
      </c>
      <c r="E73" s="3">
        <v>25183</v>
      </c>
      <c r="F73" s="3">
        <f t="shared" si="0"/>
        <v>9817</v>
      </c>
      <c r="G73" s="3">
        <f t="shared" si="1"/>
        <v>45877</v>
      </c>
    </row>
    <row r="74" spans="1:7" ht="15.75" x14ac:dyDescent="0.25">
      <c r="A74" t="s">
        <v>50</v>
      </c>
      <c r="B74" s="3">
        <v>2409</v>
      </c>
      <c r="C74" s="3">
        <v>8065</v>
      </c>
      <c r="D74" s="3">
        <v>1243</v>
      </c>
      <c r="E74" s="3">
        <v>6859</v>
      </c>
      <c r="F74" s="3">
        <f t="shared" si="0"/>
        <v>3652</v>
      </c>
      <c r="G74" s="3">
        <f t="shared" si="1"/>
        <v>14924</v>
      </c>
    </row>
    <row r="75" spans="1:7" ht="15.75" x14ac:dyDescent="0.25">
      <c r="A75" t="s">
        <v>51</v>
      </c>
      <c r="B75" s="3">
        <v>2632</v>
      </c>
      <c r="C75" s="3">
        <v>6669</v>
      </c>
      <c r="D75" s="3">
        <v>1926</v>
      </c>
      <c r="E75" s="3">
        <v>6582</v>
      </c>
      <c r="F75" s="3">
        <f t="shared" si="0"/>
        <v>4558</v>
      </c>
      <c r="G75" s="3">
        <f t="shared" si="1"/>
        <v>13251</v>
      </c>
    </row>
    <row r="76" spans="1:7" ht="15.75" x14ac:dyDescent="0.25">
      <c r="A76" t="s">
        <v>52</v>
      </c>
      <c r="B76" s="3">
        <v>3588</v>
      </c>
      <c r="C76" s="3">
        <v>6868</v>
      </c>
      <c r="D76" s="3">
        <v>949</v>
      </c>
      <c r="E76" s="3">
        <v>4250</v>
      </c>
      <c r="F76" s="3">
        <f t="shared" si="0"/>
        <v>4537</v>
      </c>
      <c r="G76" s="3">
        <f t="shared" si="1"/>
        <v>11118</v>
      </c>
    </row>
    <row r="77" spans="1:7" ht="15.75" x14ac:dyDescent="0.25">
      <c r="A77" t="s">
        <v>53</v>
      </c>
      <c r="B77" s="3">
        <v>12092</v>
      </c>
      <c r="C77" s="3">
        <v>33814</v>
      </c>
      <c r="D77" s="3">
        <v>7448</v>
      </c>
      <c r="E77" s="3">
        <v>35391</v>
      </c>
      <c r="F77" s="3">
        <f t="shared" si="0"/>
        <v>19540</v>
      </c>
      <c r="G77" s="3">
        <f t="shared" si="1"/>
        <v>69205</v>
      </c>
    </row>
    <row r="78" spans="1:7" ht="15.75" x14ac:dyDescent="0.25">
      <c r="A78" t="s">
        <v>54</v>
      </c>
      <c r="B78" s="3">
        <v>1423</v>
      </c>
      <c r="C78" s="3">
        <v>5844</v>
      </c>
      <c r="D78" s="3">
        <v>1552</v>
      </c>
      <c r="E78" s="3">
        <v>14736</v>
      </c>
      <c r="F78" s="3">
        <f t="shared" si="0"/>
        <v>2975</v>
      </c>
      <c r="G78" s="3">
        <f t="shared" si="1"/>
        <v>20580</v>
      </c>
    </row>
    <row r="79" spans="1:7" ht="15.75" x14ac:dyDescent="0.25">
      <c r="A79" t="s">
        <v>55</v>
      </c>
      <c r="B79" s="3">
        <v>3763</v>
      </c>
      <c r="C79" s="3">
        <v>12175</v>
      </c>
      <c r="D79" s="3">
        <v>1935</v>
      </c>
      <c r="E79" s="3">
        <v>14563</v>
      </c>
      <c r="F79" s="3">
        <f t="shared" si="0"/>
        <v>5698</v>
      </c>
      <c r="G79" s="3">
        <f t="shared" si="1"/>
        <v>26738</v>
      </c>
    </row>
    <row r="80" spans="1:7" ht="15.75" x14ac:dyDescent="0.25">
      <c r="A80" t="s">
        <v>56</v>
      </c>
      <c r="B80" s="3">
        <v>2267</v>
      </c>
      <c r="C80" s="3">
        <v>7227</v>
      </c>
      <c r="D80" s="3">
        <v>1243</v>
      </c>
      <c r="E80" s="3">
        <v>10164</v>
      </c>
      <c r="F80" s="3">
        <f t="shared" si="0"/>
        <v>3510</v>
      </c>
      <c r="G80" s="3">
        <f t="shared" si="1"/>
        <v>17391</v>
      </c>
    </row>
    <row r="81" spans="1:7" ht="15.75" x14ac:dyDescent="0.25">
      <c r="A81" t="s">
        <v>57</v>
      </c>
      <c r="B81" s="3">
        <v>279</v>
      </c>
      <c r="C81" s="3">
        <v>1067</v>
      </c>
      <c r="D81" s="3">
        <v>220</v>
      </c>
      <c r="E81" s="3">
        <v>1232</v>
      </c>
      <c r="F81" s="3">
        <f t="shared" si="0"/>
        <v>499</v>
      </c>
      <c r="G81" s="3">
        <f t="shared" si="1"/>
        <v>2299</v>
      </c>
    </row>
    <row r="82" spans="1:7" ht="15.75" x14ac:dyDescent="0.25">
      <c r="A82" t="s">
        <v>58</v>
      </c>
      <c r="B82" s="3">
        <v>18699</v>
      </c>
      <c r="C82" s="3">
        <v>45112</v>
      </c>
      <c r="D82" s="3">
        <v>9129</v>
      </c>
      <c r="E82" s="3">
        <v>38866</v>
      </c>
      <c r="F82" s="3">
        <f t="shared" si="0"/>
        <v>27828</v>
      </c>
      <c r="G82" s="3">
        <f t="shared" si="1"/>
        <v>83978</v>
      </c>
    </row>
    <row r="83" spans="1:7" ht="15.75" x14ac:dyDescent="0.25">
      <c r="A83" t="s">
        <v>59</v>
      </c>
      <c r="B83" s="3">
        <v>3084</v>
      </c>
      <c r="C83" s="3">
        <v>8381</v>
      </c>
      <c r="D83" s="3">
        <v>2453</v>
      </c>
      <c r="E83" s="3">
        <v>10941</v>
      </c>
      <c r="F83" s="3">
        <f t="shared" si="0"/>
        <v>5537</v>
      </c>
      <c r="G83" s="3">
        <f t="shared" si="1"/>
        <v>19322</v>
      </c>
    </row>
    <row r="84" spans="1:7" ht="15.75" x14ac:dyDescent="0.25">
      <c r="A84" t="s">
        <v>60</v>
      </c>
      <c r="B84" s="3"/>
      <c r="C84" s="3"/>
      <c r="D84" s="3"/>
      <c r="E84" s="3"/>
      <c r="F84" s="3">
        <v>3</v>
      </c>
      <c r="G84" s="3">
        <v>5</v>
      </c>
    </row>
    <row r="85" spans="1:7" ht="15.75" x14ac:dyDescent="0.25">
      <c r="A85" t="s">
        <v>61</v>
      </c>
      <c r="B85" s="3">
        <v>2136</v>
      </c>
      <c r="C85" s="3">
        <v>3606</v>
      </c>
      <c r="D85" s="3">
        <v>385</v>
      </c>
      <c r="E85" s="3">
        <v>1574</v>
      </c>
      <c r="F85" s="3">
        <f t="shared" si="0"/>
        <v>2521</v>
      </c>
      <c r="G85" s="3">
        <f t="shared" si="1"/>
        <v>5180</v>
      </c>
    </row>
    <row r="86" spans="1:7" ht="15.75" x14ac:dyDescent="0.25">
      <c r="A86" t="s">
        <v>62</v>
      </c>
      <c r="B86" s="3">
        <v>457</v>
      </c>
      <c r="C86" s="3">
        <v>1033</v>
      </c>
      <c r="D86" s="3">
        <v>222</v>
      </c>
      <c r="E86" s="3">
        <v>1246</v>
      </c>
      <c r="F86" s="3">
        <f t="shared" si="0"/>
        <v>679</v>
      </c>
      <c r="G86" s="3">
        <f t="shared" si="1"/>
        <v>2279</v>
      </c>
    </row>
    <row r="87" spans="1:7" ht="15.75" x14ac:dyDescent="0.25">
      <c r="A87" t="s">
        <v>63</v>
      </c>
      <c r="B87" s="3">
        <v>4198</v>
      </c>
      <c r="C87" s="3">
        <v>8519</v>
      </c>
      <c r="D87" s="3">
        <v>1837</v>
      </c>
      <c r="E87" s="3">
        <v>9244</v>
      </c>
      <c r="F87" s="3">
        <f t="shared" si="0"/>
        <v>6035</v>
      </c>
      <c r="G87" s="3">
        <f t="shared" si="1"/>
        <v>17763</v>
      </c>
    </row>
    <row r="88" spans="1:7" ht="15.75" x14ac:dyDescent="0.25">
      <c r="A88" t="s">
        <v>64</v>
      </c>
      <c r="B88" s="3">
        <v>3070</v>
      </c>
      <c r="C88" s="3">
        <v>7231</v>
      </c>
      <c r="D88" s="3">
        <v>2270</v>
      </c>
      <c r="E88" s="3">
        <v>8623</v>
      </c>
      <c r="F88" s="3">
        <f t="shared" ref="F88:G100" si="3">B88+D88</f>
        <v>5340</v>
      </c>
      <c r="G88" s="3">
        <f t="shared" si="3"/>
        <v>15854</v>
      </c>
    </row>
    <row r="89" spans="1:7" ht="15.75" x14ac:dyDescent="0.25">
      <c r="A89" t="s">
        <v>65</v>
      </c>
      <c r="B89" s="3">
        <v>5097</v>
      </c>
      <c r="C89" s="3">
        <v>11106</v>
      </c>
      <c r="D89" s="3">
        <v>2376</v>
      </c>
      <c r="E89" s="3">
        <v>10553</v>
      </c>
      <c r="F89" s="3">
        <f t="shared" si="3"/>
        <v>7473</v>
      </c>
      <c r="G89" s="3">
        <f t="shared" si="3"/>
        <v>21659</v>
      </c>
    </row>
    <row r="90" spans="1:7" ht="15.75" x14ac:dyDescent="0.25">
      <c r="A90" t="s">
        <v>66</v>
      </c>
      <c r="B90" s="3">
        <v>190</v>
      </c>
      <c r="C90" s="3">
        <v>371</v>
      </c>
      <c r="D90" s="3">
        <v>70</v>
      </c>
      <c r="E90" s="3">
        <v>197</v>
      </c>
      <c r="F90" s="3">
        <f t="shared" si="3"/>
        <v>260</v>
      </c>
      <c r="G90" s="3">
        <f t="shared" si="3"/>
        <v>568</v>
      </c>
    </row>
    <row r="91" spans="1:7" ht="15.75" x14ac:dyDescent="0.25">
      <c r="A91" t="s">
        <v>67</v>
      </c>
      <c r="B91" s="3">
        <v>978</v>
      </c>
      <c r="C91" s="3">
        <v>2318</v>
      </c>
      <c r="D91" s="3">
        <v>711</v>
      </c>
      <c r="E91" s="3">
        <v>3231</v>
      </c>
      <c r="F91" s="3">
        <f t="shared" si="3"/>
        <v>1689</v>
      </c>
      <c r="G91" s="3">
        <f t="shared" si="3"/>
        <v>5549</v>
      </c>
    </row>
    <row r="92" spans="1:7" ht="15.75" x14ac:dyDescent="0.25">
      <c r="A92" t="s">
        <v>68</v>
      </c>
      <c r="B92" s="3">
        <v>1504</v>
      </c>
      <c r="C92" s="3">
        <v>5660</v>
      </c>
      <c r="D92" s="3">
        <v>556</v>
      </c>
      <c r="E92" s="3">
        <v>2909</v>
      </c>
      <c r="F92" s="3">
        <f t="shared" si="3"/>
        <v>2060</v>
      </c>
      <c r="G92" s="3">
        <f t="shared" si="3"/>
        <v>8569</v>
      </c>
    </row>
    <row r="93" spans="1:7" ht="15.75" x14ac:dyDescent="0.25">
      <c r="A93" t="s">
        <v>69</v>
      </c>
      <c r="B93" s="3">
        <v>4024</v>
      </c>
      <c r="C93" s="3">
        <v>8720</v>
      </c>
      <c r="D93" s="3">
        <v>1429</v>
      </c>
      <c r="E93" s="3">
        <v>12157</v>
      </c>
      <c r="F93" s="3">
        <f t="shared" si="3"/>
        <v>5453</v>
      </c>
      <c r="G93" s="3">
        <f t="shared" si="3"/>
        <v>20877</v>
      </c>
    </row>
    <row r="94" spans="1:7" ht="15.75" x14ac:dyDescent="0.25">
      <c r="A94" t="s">
        <v>70</v>
      </c>
      <c r="B94" s="3">
        <v>1954</v>
      </c>
      <c r="C94" s="3">
        <v>2713</v>
      </c>
      <c r="D94" s="3">
        <v>267</v>
      </c>
      <c r="E94" s="3">
        <v>1929</v>
      </c>
      <c r="F94" s="3">
        <f t="shared" si="3"/>
        <v>2221</v>
      </c>
      <c r="G94" s="3">
        <f t="shared" si="3"/>
        <v>4642</v>
      </c>
    </row>
    <row r="95" spans="1:7" ht="15.75" x14ac:dyDescent="0.25">
      <c r="A95" t="s">
        <v>71</v>
      </c>
      <c r="B95" s="3">
        <v>1133</v>
      </c>
      <c r="C95" s="3">
        <v>2316</v>
      </c>
      <c r="D95" s="3">
        <v>453</v>
      </c>
      <c r="E95" s="3">
        <v>1853</v>
      </c>
      <c r="F95" s="3">
        <f t="shared" si="3"/>
        <v>1586</v>
      </c>
      <c r="G95" s="3">
        <f t="shared" si="3"/>
        <v>4169</v>
      </c>
    </row>
    <row r="96" spans="1:7" ht="15.75" x14ac:dyDescent="0.25">
      <c r="A96" t="s">
        <v>72</v>
      </c>
      <c r="B96" s="3">
        <v>2450</v>
      </c>
      <c r="C96" s="3">
        <v>6249</v>
      </c>
      <c r="D96" s="3">
        <v>1759</v>
      </c>
      <c r="E96" s="3">
        <v>6125</v>
      </c>
      <c r="F96" s="3">
        <f t="shared" si="3"/>
        <v>4209</v>
      </c>
      <c r="G96" s="3">
        <f t="shared" si="3"/>
        <v>12374</v>
      </c>
    </row>
    <row r="97" spans="1:7" ht="15.75" x14ac:dyDescent="0.25">
      <c r="A97" t="s">
        <v>73</v>
      </c>
      <c r="B97" s="3">
        <v>6013</v>
      </c>
      <c r="C97" s="3">
        <v>11825</v>
      </c>
      <c r="D97" s="3">
        <v>1957</v>
      </c>
      <c r="E97" s="3">
        <v>12908</v>
      </c>
      <c r="F97" s="3">
        <f t="shared" si="3"/>
        <v>7970</v>
      </c>
      <c r="G97" s="3">
        <f t="shared" si="3"/>
        <v>24733</v>
      </c>
    </row>
    <row r="98" spans="1:7" ht="15.75" x14ac:dyDescent="0.25">
      <c r="A98" t="s">
        <v>74</v>
      </c>
      <c r="B98" s="3">
        <v>6</v>
      </c>
      <c r="C98" s="3">
        <v>11</v>
      </c>
      <c r="D98" s="3">
        <v>43</v>
      </c>
      <c r="E98" s="3">
        <v>335</v>
      </c>
      <c r="F98" s="3">
        <f t="shared" si="3"/>
        <v>49</v>
      </c>
      <c r="G98" s="3">
        <f t="shared" si="3"/>
        <v>346</v>
      </c>
    </row>
    <row r="99" spans="1:7" ht="15.75" x14ac:dyDescent="0.25">
      <c r="A99" t="s">
        <v>75</v>
      </c>
      <c r="B99" s="3">
        <v>2681</v>
      </c>
      <c r="C99" s="3">
        <v>6926</v>
      </c>
      <c r="D99" s="3">
        <v>2290</v>
      </c>
      <c r="E99" s="3">
        <v>8762</v>
      </c>
      <c r="F99" s="3">
        <f t="shared" si="3"/>
        <v>4971</v>
      </c>
      <c r="G99" s="3">
        <f t="shared" si="3"/>
        <v>15688</v>
      </c>
    </row>
    <row r="100" spans="1:7" ht="15.75" x14ac:dyDescent="0.25">
      <c r="A100" t="s">
        <v>76</v>
      </c>
      <c r="B100" s="3">
        <v>378</v>
      </c>
      <c r="C100" s="3">
        <v>1375</v>
      </c>
      <c r="D100" s="3">
        <v>391</v>
      </c>
      <c r="E100" s="3">
        <v>1119</v>
      </c>
      <c r="F100" s="3">
        <f t="shared" si="3"/>
        <v>769</v>
      </c>
      <c r="G100" s="3">
        <f t="shared" si="3"/>
        <v>2494</v>
      </c>
    </row>
    <row r="101" spans="1:7" ht="16.5" thickBot="1" x14ac:dyDescent="0.3">
      <c r="A101" t="s">
        <v>77</v>
      </c>
      <c r="B101" s="4">
        <v>59</v>
      </c>
      <c r="C101" s="4">
        <v>119</v>
      </c>
      <c r="D101" s="4">
        <v>13</v>
      </c>
      <c r="E101" s="4">
        <v>43</v>
      </c>
      <c r="F101" s="4">
        <f>B101+D101</f>
        <v>72</v>
      </c>
      <c r="G101" s="4">
        <f>C101+E101</f>
        <v>162</v>
      </c>
    </row>
    <row r="102" spans="1:7" ht="15.75" thickTop="1" x14ac:dyDescent="0.25"/>
    <row r="103" spans="1:7" x14ac:dyDescent="0.25">
      <c r="A103" s="30" t="s">
        <v>104</v>
      </c>
      <c r="B103" s="31">
        <f>SUM(B45:B101)</f>
        <v>302919</v>
      </c>
      <c r="C103" s="31">
        <f t="shared" ref="C103:G103" si="4">SUM(C45:C101)</f>
        <v>869491</v>
      </c>
      <c r="D103" s="31">
        <f t="shared" si="4"/>
        <v>279005</v>
      </c>
      <c r="E103" s="31">
        <f t="shared" si="4"/>
        <v>1478247</v>
      </c>
      <c r="F103" s="31">
        <f t="shared" si="4"/>
        <v>581927</v>
      </c>
      <c r="G103" s="31">
        <f t="shared" si="4"/>
        <v>2347743</v>
      </c>
    </row>
  </sheetData>
  <mergeCells count="8">
    <mergeCell ref="B11:P11"/>
    <mergeCell ref="B10:P10"/>
    <mergeCell ref="B12:P12"/>
    <mergeCell ref="B16:G16"/>
    <mergeCell ref="B18:C18"/>
    <mergeCell ref="D18:E18"/>
    <mergeCell ref="F18:G18"/>
    <mergeCell ref="B14:G14"/>
  </mergeCells>
  <printOptions gridLines="1"/>
  <pageMargins left="0.23622047244094491" right="0.15748031496062992" top="0.39370078740157483" bottom="0.51181102362204722" header="0.15748031496062992" footer="0.31496062992125984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Nazioni e Regioni</vt:lpstr>
      <vt:lpstr>'Nazioni e Regioni'!Area_stampa</vt:lpstr>
      <vt:lpstr>'Nazioni e Regioni'!Titoli_stampa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2017-11-14T08:52:15Z</cp:lastPrinted>
  <dcterms:created xsi:type="dcterms:W3CDTF">2017-11-13T13:57:32Z</dcterms:created>
  <dcterms:modified xsi:type="dcterms:W3CDTF">2026-03-13T09:13:37Z</dcterms:modified>
</cp:coreProperties>
</file>